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1" sheetId="1" r:id="rId1"/>
    <sheet name="2" sheetId="2" r:id="rId2"/>
  </sheets>
  <definedNames/>
  <calcPr fullCalcOnLoad="1" refMode="R1C1"/>
</workbook>
</file>

<file path=xl/sharedStrings.xml><?xml version="1.0" encoding="utf-8"?>
<sst xmlns="http://schemas.openxmlformats.org/spreadsheetml/2006/main" count="136" uniqueCount="59">
  <si>
    <t>Сводный титульный список</t>
  </si>
  <si>
    <t>по капитальному ремонту общего имущества многоквартирных домов</t>
  </si>
  <si>
    <t xml:space="preserve">сельского поселения совхоз им. Ленина Ленинского района за  2009-2012 гг. по факту  выполнения. </t>
  </si>
  <si>
    <t>№ п/п</t>
  </si>
  <si>
    <t>Адрес</t>
  </si>
  <si>
    <t>Вид проводимых работ</t>
  </si>
  <si>
    <t xml:space="preserve"> Денежные средства (тыс. руб)</t>
  </si>
  <si>
    <t xml:space="preserve"> В том числе средства собственников жилых помещений многоквартирных домов (тыс. руб.)</t>
  </si>
  <si>
    <t>2009 г.</t>
  </si>
  <si>
    <t xml:space="preserve"> п. Совхоз им. Ленина д. 10</t>
  </si>
  <si>
    <t>Замена трубопроводов холодного, горячего водоснобжения и отопления, канализации (подвал)</t>
  </si>
  <si>
    <t xml:space="preserve"> п. Совхоз им. Ленина д. 14</t>
  </si>
  <si>
    <t xml:space="preserve"> п. Совхоз им. Ленина д. 16</t>
  </si>
  <si>
    <t xml:space="preserve"> п. Совхоз им. Ленина д. д. 14,13,16,15,15 к.1</t>
  </si>
  <si>
    <t xml:space="preserve"> капитальный ремонт лифтового хозяйства (частичная замена оборудования)</t>
  </si>
  <si>
    <t xml:space="preserve"> капитальный ремонт лифтового хозяйства (диспетчеризация)</t>
  </si>
  <si>
    <t>Итого: 2009 г</t>
  </si>
  <si>
    <t>2010 г.-2011 гг</t>
  </si>
  <si>
    <t xml:space="preserve"> п. Совхоз им. Ленина д. 3</t>
  </si>
  <si>
    <t xml:space="preserve"> ремонт кровли</t>
  </si>
  <si>
    <t xml:space="preserve"> п. Совхоз им. Ленина д. 13</t>
  </si>
  <si>
    <t xml:space="preserve"> замена лифтов, ВИС, ремонт фасада</t>
  </si>
  <si>
    <t>кремонт кровли, ВИС</t>
  </si>
  <si>
    <t xml:space="preserve"> п. Совхоз им. Ленина д. 15/1</t>
  </si>
  <si>
    <t>вент. фасады, лифты</t>
  </si>
  <si>
    <t xml:space="preserve"> п. Совхоз им. Ленина д. 15</t>
  </si>
  <si>
    <t xml:space="preserve"> п. Совхоз им. Ленина д. 4</t>
  </si>
  <si>
    <t>ВИС</t>
  </si>
  <si>
    <t xml:space="preserve"> п. Совхоз им. Ленина д. 5</t>
  </si>
  <si>
    <t>кровля, ВИС</t>
  </si>
  <si>
    <t xml:space="preserve"> п. Совхоз им. Ленина д.8</t>
  </si>
  <si>
    <t xml:space="preserve"> п. Совхоз им. Ленина д.6</t>
  </si>
  <si>
    <t xml:space="preserve"> п. Совхоз им. Ленина д.1</t>
  </si>
  <si>
    <t>кровля</t>
  </si>
  <si>
    <t xml:space="preserve"> п. Совхоз им. Ленина д.2</t>
  </si>
  <si>
    <t xml:space="preserve"> п. Совхоз им. Ленина д. д. 14,13,16,15,15 к.1,17/3,18</t>
  </si>
  <si>
    <t xml:space="preserve"> п. Совхоз им. Ленина д.3</t>
  </si>
  <si>
    <t>Итого: 2010-2011 г</t>
  </si>
  <si>
    <t>2012г.</t>
  </si>
  <si>
    <t xml:space="preserve"> кровля</t>
  </si>
  <si>
    <t xml:space="preserve"> п. Совхоз им. Ленина д.11</t>
  </si>
  <si>
    <t xml:space="preserve"> ВИС, Установка приборов учета, ремонт подвальных помещений, ремонт фасада</t>
  </si>
  <si>
    <t xml:space="preserve"> п. Совхоз им. Ленина д. 1, д.2</t>
  </si>
  <si>
    <t xml:space="preserve"> ремонт фасадов, замена окон, ремонт отмостки</t>
  </si>
  <si>
    <t>Итого: 2012 г</t>
  </si>
  <si>
    <t xml:space="preserve"> Директор </t>
  </si>
  <si>
    <t xml:space="preserve"> Л.А. Гавшина</t>
  </si>
  <si>
    <t xml:space="preserve"> ЗАО ""АСК ГРАДЪ"</t>
  </si>
  <si>
    <t xml:space="preserve"> ЗАО ""АСК ГРАДЪ"; ЗАО "Сервис ЛИФТ"</t>
  </si>
  <si>
    <t>ООО "СМУ Варшавское"; ЗАО "Сервис ЛИФТ"</t>
  </si>
  <si>
    <t xml:space="preserve"> ЗАО "Сервис ЛИФТ"</t>
  </si>
  <si>
    <t xml:space="preserve"> ЗАО "СТАРН"</t>
  </si>
  <si>
    <t>ЗАО "Ремстрой"</t>
  </si>
  <si>
    <t>ООО "Экотехпром"; ГУП МО "Мособлстройпроект"</t>
  </si>
  <si>
    <t>ООО "Анвик"; ООО "СтройЦентр"</t>
  </si>
  <si>
    <t xml:space="preserve"> Наименование  организации выповшиеработы</t>
  </si>
  <si>
    <t xml:space="preserve"> В том числе средства Администрации сельского поселения  (тыс. руб.)</t>
  </si>
  <si>
    <t xml:space="preserve"> В том числе средства  бюджета Московской области  (тыс. руб.)</t>
  </si>
  <si>
    <t xml:space="preserve"> В том числе средства Фонда (тыс. руб.)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</si>
</sst>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1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wrapText="1"/>
    </xf>
    <xf numFmtId="1" fontId="4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1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1" fontId="2" fillId="0" borderId="0" xfId="0" applyNumberFormat="1" applyFont="1" applyAlignment="1">
      <alignment wrapText="1"/>
    </xf>
    <xf numFmtId="1" fontId="2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wrapText="1"/>
    </xf>
    <xf numFmtId="43" fontId="5" fillId="0" borderId="10" xfId="58" applyFont="1" applyBorder="1" applyAlignment="1">
      <alignment wrapText="1"/>
    </xf>
    <xf numFmtId="1" fontId="2" fillId="33" borderId="1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43" fontId="7" fillId="0" borderId="10" xfId="58" applyFont="1" applyBorder="1" applyAlignment="1">
      <alignment wrapText="1"/>
    </xf>
    <xf numFmtId="2" fontId="7" fillId="0" borderId="10" xfId="0" applyNumberFormat="1" applyFont="1" applyBorder="1" applyAlignment="1">
      <alignment wrapText="1"/>
    </xf>
    <xf numFmtId="43" fontId="6" fillId="0" borderId="10" xfId="58" applyFont="1" applyBorder="1" applyAlignment="1">
      <alignment wrapText="1"/>
    </xf>
    <xf numFmtId="2" fontId="2" fillId="33" borderId="10" xfId="0" applyNumberFormat="1" applyFont="1" applyFill="1" applyBorder="1" applyAlignment="1">
      <alignment wrapText="1"/>
    </xf>
    <xf numFmtId="43" fontId="2" fillId="0" borderId="10" xfId="58" applyFont="1" applyBorder="1" applyAlignment="1">
      <alignment wrapText="1"/>
    </xf>
    <xf numFmtId="43" fontId="6" fillId="33" borderId="10" xfId="58" applyFont="1" applyFill="1" applyBorder="1" applyAlignment="1">
      <alignment wrapText="1"/>
    </xf>
    <xf numFmtId="2" fontId="6" fillId="33" borderId="10" xfId="0" applyNumberFormat="1" applyFont="1" applyFill="1" applyBorder="1" applyAlignment="1">
      <alignment wrapText="1"/>
    </xf>
    <xf numFmtId="1" fontId="5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wrapText="1"/>
    </xf>
    <xf numFmtId="2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164" fontId="7" fillId="0" borderId="10" xfId="58" applyNumberFormat="1" applyFont="1" applyBorder="1" applyAlignment="1">
      <alignment wrapText="1"/>
    </xf>
    <xf numFmtId="1" fontId="6" fillId="33" borderId="10" xfId="0" applyNumberFormat="1" applyFont="1" applyFill="1" applyBorder="1" applyAlignment="1">
      <alignment wrapText="1"/>
    </xf>
    <xf numFmtId="1" fontId="5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wrapText="1"/>
    </xf>
    <xf numFmtId="1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1">
      <selection activeCell="A4" sqref="A4:D4"/>
    </sheetView>
  </sheetViews>
  <sheetFormatPr defaultColWidth="9.140625" defaultRowHeight="15"/>
  <cols>
    <col min="1" max="1" width="8.7109375" style="1" customWidth="1"/>
    <col min="2" max="2" width="25.57421875" style="2" customWidth="1"/>
    <col min="3" max="3" width="36.7109375" style="2" customWidth="1"/>
    <col min="4" max="4" width="18.8515625" style="2" customWidth="1"/>
    <col min="5" max="5" width="17.7109375" style="2" customWidth="1"/>
    <col min="6" max="6" width="27.8515625" style="2" customWidth="1"/>
    <col min="7" max="16384" width="9.140625" style="2" customWidth="1"/>
  </cols>
  <sheetData>
    <row r="2" spans="1:4" ht="18.75">
      <c r="A2" s="33" t="s">
        <v>0</v>
      </c>
      <c r="B2" s="33"/>
      <c r="C2" s="33"/>
      <c r="D2" s="33"/>
    </row>
    <row r="3" spans="1:4" ht="18.75">
      <c r="A3" s="33" t="s">
        <v>1</v>
      </c>
      <c r="B3" s="33"/>
      <c r="C3" s="33"/>
      <c r="D3" s="33"/>
    </row>
    <row r="4" spans="1:4" ht="42.75" customHeight="1">
      <c r="A4" s="33" t="s">
        <v>2</v>
      </c>
      <c r="B4" s="33"/>
      <c r="C4" s="33"/>
      <c r="D4" s="33"/>
    </row>
    <row r="5" spans="1:4" ht="16.5">
      <c r="A5" s="3"/>
      <c r="B5" s="4"/>
      <c r="C5" s="4"/>
      <c r="D5" s="4"/>
    </row>
    <row r="6" spans="1:6" s="7" customFormat="1" ht="15.75">
      <c r="A6" s="34" t="s">
        <v>3</v>
      </c>
      <c r="B6" s="35" t="s">
        <v>4</v>
      </c>
      <c r="C6" s="35" t="s">
        <v>5</v>
      </c>
      <c r="D6" s="6"/>
      <c r="E6" s="6"/>
      <c r="F6" s="26"/>
    </row>
    <row r="7" spans="1:6" ht="142.5" customHeight="1">
      <c r="A7" s="34"/>
      <c r="B7" s="35"/>
      <c r="C7" s="35"/>
      <c r="D7" s="8" t="s">
        <v>6</v>
      </c>
      <c r="E7" s="6" t="s">
        <v>7</v>
      </c>
      <c r="F7" s="6" t="s">
        <v>55</v>
      </c>
    </row>
    <row r="8" spans="1:6" s="11" customFormat="1" ht="15.75">
      <c r="A8" s="5">
        <v>1</v>
      </c>
      <c r="B8" s="5">
        <v>2</v>
      </c>
      <c r="C8" s="5">
        <v>3</v>
      </c>
      <c r="D8" s="5">
        <v>4</v>
      </c>
      <c r="E8" s="12">
        <v>5</v>
      </c>
      <c r="F8" s="27">
        <v>6</v>
      </c>
    </row>
    <row r="9" spans="1:6" s="11" customFormat="1" ht="15.75">
      <c r="A9" s="32" t="s">
        <v>8</v>
      </c>
      <c r="B9" s="32"/>
      <c r="C9" s="32"/>
      <c r="D9" s="32"/>
      <c r="E9" s="15"/>
      <c r="F9" s="15"/>
    </row>
    <row r="10" spans="1:6" ht="51" customHeight="1">
      <c r="A10" s="12"/>
      <c r="B10" s="13" t="s">
        <v>9</v>
      </c>
      <c r="C10" s="10" t="s">
        <v>10</v>
      </c>
      <c r="D10" s="13">
        <v>800</v>
      </c>
      <c r="E10" s="10"/>
      <c r="F10" s="13" t="s">
        <v>52</v>
      </c>
    </row>
    <row r="11" spans="1:6" ht="57.75" customHeight="1">
      <c r="A11" s="12"/>
      <c r="B11" s="13" t="s">
        <v>13</v>
      </c>
      <c r="C11" s="10" t="s">
        <v>14</v>
      </c>
      <c r="D11" s="13">
        <v>210</v>
      </c>
      <c r="E11" s="10"/>
      <c r="F11" s="13" t="s">
        <v>50</v>
      </c>
    </row>
    <row r="12" spans="1:6" ht="51.75" customHeight="1">
      <c r="A12" s="12"/>
      <c r="B12" s="13" t="s">
        <v>13</v>
      </c>
      <c r="C12" s="10" t="s">
        <v>15</v>
      </c>
      <c r="D12" s="10">
        <f>256.139+615</f>
        <v>871.139</v>
      </c>
      <c r="E12" s="10"/>
      <c r="F12" s="13" t="s">
        <v>50</v>
      </c>
    </row>
    <row r="13" spans="1:6" ht="15.75">
      <c r="A13" s="12"/>
      <c r="B13" s="9" t="s">
        <v>16</v>
      </c>
      <c r="C13" s="10"/>
      <c r="D13" s="14">
        <f>SUM(D10:D12)</f>
        <v>1881.1390000000001</v>
      </c>
      <c r="E13" s="13">
        <f>200+256.14</f>
        <v>456.14</v>
      </c>
      <c r="F13" s="13"/>
    </row>
    <row r="14" spans="1:6" s="11" customFormat="1" ht="15.75">
      <c r="A14" s="32" t="s">
        <v>17</v>
      </c>
      <c r="B14" s="32"/>
      <c r="C14" s="32"/>
      <c r="D14" s="32"/>
      <c r="E14" s="15"/>
      <c r="F14" s="28"/>
    </row>
    <row r="15" spans="1:6" ht="36" customHeight="1">
      <c r="A15" s="12"/>
      <c r="B15" s="13" t="s">
        <v>18</v>
      </c>
      <c r="C15" s="16" t="s">
        <v>19</v>
      </c>
      <c r="D15" s="17">
        <v>1077.106</v>
      </c>
      <c r="E15" s="10"/>
      <c r="F15" s="13" t="s">
        <v>51</v>
      </c>
    </row>
    <row r="16" spans="1:6" ht="39.75" customHeight="1">
      <c r="A16" s="12"/>
      <c r="B16" s="13" t="s">
        <v>20</v>
      </c>
      <c r="C16" s="10" t="s">
        <v>21</v>
      </c>
      <c r="D16" s="17">
        <v>8860.985</v>
      </c>
      <c r="E16" s="10"/>
      <c r="F16" s="13" t="s">
        <v>48</v>
      </c>
    </row>
    <row r="17" spans="1:6" ht="37.5" customHeight="1">
      <c r="A17" s="12"/>
      <c r="B17" s="13" t="s">
        <v>11</v>
      </c>
      <c r="C17" s="10" t="s">
        <v>21</v>
      </c>
      <c r="D17" s="17">
        <v>10238.264</v>
      </c>
      <c r="E17" s="10"/>
      <c r="F17" s="13" t="s">
        <v>48</v>
      </c>
    </row>
    <row r="18" spans="1:6" ht="42.75" customHeight="1">
      <c r="A18" s="12"/>
      <c r="B18" s="13" t="s">
        <v>12</v>
      </c>
      <c r="C18" s="10" t="s">
        <v>22</v>
      </c>
      <c r="D18" s="17">
        <v>1871.123</v>
      </c>
      <c r="E18" s="10"/>
      <c r="F18" s="13" t="s">
        <v>47</v>
      </c>
    </row>
    <row r="19" spans="1:6" ht="72" customHeight="1">
      <c r="A19" s="12"/>
      <c r="B19" s="13" t="s">
        <v>23</v>
      </c>
      <c r="C19" s="10" t="s">
        <v>24</v>
      </c>
      <c r="D19" s="17">
        <f>3846+12399.998</f>
        <v>16245.998</v>
      </c>
      <c r="E19" s="10"/>
      <c r="F19" s="13" t="s">
        <v>49</v>
      </c>
    </row>
    <row r="20" spans="1:6" ht="47.25" customHeight="1">
      <c r="A20" s="12"/>
      <c r="B20" s="13" t="s">
        <v>25</v>
      </c>
      <c r="C20" s="10" t="s">
        <v>24</v>
      </c>
      <c r="D20" s="17">
        <v>16447.898</v>
      </c>
      <c r="E20" s="10"/>
      <c r="F20" s="13" t="s">
        <v>49</v>
      </c>
    </row>
    <row r="21" spans="1:6" ht="39" customHeight="1">
      <c r="A21" s="12"/>
      <c r="B21" s="13" t="s">
        <v>26</v>
      </c>
      <c r="C21" s="10" t="s">
        <v>27</v>
      </c>
      <c r="D21" s="17">
        <v>885.259</v>
      </c>
      <c r="E21" s="10"/>
      <c r="F21" s="13" t="s">
        <v>47</v>
      </c>
    </row>
    <row r="22" spans="1:6" ht="35.25" customHeight="1">
      <c r="A22" s="12"/>
      <c r="B22" s="13" t="s">
        <v>28</v>
      </c>
      <c r="C22" s="10" t="s">
        <v>29</v>
      </c>
      <c r="D22" s="17">
        <v>1777.67</v>
      </c>
      <c r="E22" s="10"/>
      <c r="F22" s="13" t="s">
        <v>47</v>
      </c>
    </row>
    <row r="23" spans="1:6" ht="51.75" customHeight="1">
      <c r="A23" s="12"/>
      <c r="B23" s="13" t="s">
        <v>30</v>
      </c>
      <c r="C23" s="10" t="s">
        <v>27</v>
      </c>
      <c r="D23" s="17">
        <v>856.279</v>
      </c>
      <c r="E23" s="10"/>
      <c r="F23" s="13" t="s">
        <v>47</v>
      </c>
    </row>
    <row r="24" spans="1:6" ht="42.75" customHeight="1">
      <c r="A24" s="12"/>
      <c r="B24" s="13" t="s">
        <v>31</v>
      </c>
      <c r="C24" s="10" t="s">
        <v>27</v>
      </c>
      <c r="D24" s="18">
        <v>947.293</v>
      </c>
      <c r="E24" s="10"/>
      <c r="F24" s="13" t="s">
        <v>47</v>
      </c>
    </row>
    <row r="25" spans="1:6" ht="36.75" customHeight="1">
      <c r="A25" s="12"/>
      <c r="B25" s="13" t="s">
        <v>32</v>
      </c>
      <c r="C25" s="10" t="s">
        <v>33</v>
      </c>
      <c r="D25" s="17">
        <v>2137.311</v>
      </c>
      <c r="E25" s="10"/>
      <c r="F25" s="13" t="s">
        <v>47</v>
      </c>
    </row>
    <row r="26" spans="1:6" ht="40.5" customHeight="1">
      <c r="A26" s="12"/>
      <c r="B26" s="13" t="s">
        <v>34</v>
      </c>
      <c r="C26" s="10" t="s">
        <v>33</v>
      </c>
      <c r="D26" s="18">
        <v>2449.653</v>
      </c>
      <c r="E26" s="10"/>
      <c r="F26" s="13" t="s">
        <v>47</v>
      </c>
    </row>
    <row r="27" spans="1:6" ht="47.25" customHeight="1">
      <c r="A27" s="12"/>
      <c r="B27" s="13" t="s">
        <v>35</v>
      </c>
      <c r="C27" s="10" t="s">
        <v>14</v>
      </c>
      <c r="D27" s="18">
        <v>458</v>
      </c>
      <c r="E27" s="10"/>
      <c r="F27" s="13" t="s">
        <v>50</v>
      </c>
    </row>
    <row r="28" spans="1:6" ht="48.75" customHeight="1">
      <c r="A28" s="12"/>
      <c r="B28" s="13" t="s">
        <v>36</v>
      </c>
      <c r="C28" s="10" t="s">
        <v>27</v>
      </c>
      <c r="D28" s="18">
        <v>443.501</v>
      </c>
      <c r="E28" s="10"/>
      <c r="F28" s="13" t="s">
        <v>47</v>
      </c>
    </row>
    <row r="29" spans="1:6" ht="30" customHeight="1">
      <c r="A29" s="12"/>
      <c r="B29" s="9" t="s">
        <v>37</v>
      </c>
      <c r="C29" s="10"/>
      <c r="D29" s="19">
        <f>D15+D16+D17+D18+D19+D20+D21+D22+D23+D24+D25+D26+D27+D28</f>
        <v>64696.33999999999</v>
      </c>
      <c r="E29" s="19">
        <f>3181.372+2108.732</f>
        <v>5290.103999999999</v>
      </c>
      <c r="F29" s="13"/>
    </row>
    <row r="30" spans="1:6" ht="15.75">
      <c r="A30" s="32" t="s">
        <v>38</v>
      </c>
      <c r="B30" s="32"/>
      <c r="C30" s="32"/>
      <c r="D30" s="32"/>
      <c r="E30" s="20"/>
      <c r="F30" s="23"/>
    </row>
    <row r="31" spans="1:6" ht="30" customHeight="1">
      <c r="A31" s="12"/>
      <c r="B31" s="13" t="s">
        <v>31</v>
      </c>
      <c r="C31" s="10" t="s">
        <v>39</v>
      </c>
      <c r="D31" s="17">
        <v>784.194</v>
      </c>
      <c r="E31" s="10"/>
      <c r="F31" s="13"/>
    </row>
    <row r="32" spans="1:6" ht="53.25" customHeight="1">
      <c r="A32" s="12"/>
      <c r="B32" s="13" t="s">
        <v>40</v>
      </c>
      <c r="C32" s="10" t="s">
        <v>41</v>
      </c>
      <c r="D32" s="17">
        <v>1539.3</v>
      </c>
      <c r="E32" s="10"/>
      <c r="F32" s="13" t="s">
        <v>53</v>
      </c>
    </row>
    <row r="33" spans="1:6" ht="39.75" customHeight="1">
      <c r="A33" s="12"/>
      <c r="B33" s="13" t="s">
        <v>42</v>
      </c>
      <c r="C33" s="10" t="s">
        <v>43</v>
      </c>
      <c r="D33" s="17">
        <f>250+250+6000</f>
        <v>6500</v>
      </c>
      <c r="E33" s="10"/>
      <c r="F33" s="13" t="s">
        <v>54</v>
      </c>
    </row>
    <row r="34" spans="1:6" ht="59.25" customHeight="1">
      <c r="A34" s="12"/>
      <c r="B34" s="13" t="s">
        <v>35</v>
      </c>
      <c r="C34" s="10" t="s">
        <v>14</v>
      </c>
      <c r="D34" s="21">
        <v>280</v>
      </c>
      <c r="E34" s="10"/>
      <c r="F34" s="13" t="s">
        <v>50</v>
      </c>
    </row>
    <row r="35" spans="1:6" ht="15.75">
      <c r="A35" s="12"/>
      <c r="B35" s="9" t="s">
        <v>44</v>
      </c>
      <c r="C35" s="10"/>
      <c r="D35" s="22">
        <f>D31+D32+D33+D34</f>
        <v>9103.493999999999</v>
      </c>
      <c r="E35" s="23">
        <f>D32*0.05+D34+2383.133</f>
        <v>2740.098</v>
      </c>
      <c r="F35" s="23"/>
    </row>
    <row r="38" spans="1:4" s="25" customFormat="1" ht="15.75">
      <c r="A38" s="24"/>
      <c r="B38" s="25" t="s">
        <v>45</v>
      </c>
      <c r="D38" s="25" t="s">
        <v>46</v>
      </c>
    </row>
  </sheetData>
  <sheetProtection/>
  <mergeCells count="9">
    <mergeCell ref="A9:D9"/>
    <mergeCell ref="A14:D14"/>
    <mergeCell ref="A30:D30"/>
    <mergeCell ref="A2:D2"/>
    <mergeCell ref="A3:D3"/>
    <mergeCell ref="A4:D4"/>
    <mergeCell ref="A6:A7"/>
    <mergeCell ref="B6:B7"/>
    <mergeCell ref="C6:C7"/>
  </mergeCells>
  <printOptions/>
  <pageMargins left="0.17" right="0.7086614173228347" top="0.48" bottom="0.1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C16">
      <selection activeCell="H34" sqref="H34"/>
    </sheetView>
  </sheetViews>
  <sheetFormatPr defaultColWidth="9.140625" defaultRowHeight="15"/>
  <cols>
    <col min="1" max="1" width="8.7109375" style="1" customWidth="1"/>
    <col min="2" max="2" width="25.57421875" style="2" customWidth="1"/>
    <col min="3" max="3" width="32.421875" style="2" customWidth="1"/>
    <col min="4" max="4" width="18.8515625" style="2" customWidth="1"/>
    <col min="5" max="5" width="17.7109375" style="2" customWidth="1"/>
    <col min="6" max="6" width="24.57421875" style="2" customWidth="1"/>
    <col min="7" max="7" width="18.7109375" style="2" customWidth="1"/>
    <col min="8" max="8" width="19.57421875" style="2" customWidth="1"/>
    <col min="9" max="9" width="27.8515625" style="2" customWidth="1"/>
    <col min="10" max="16384" width="9.140625" style="2" customWidth="1"/>
  </cols>
  <sheetData>
    <row r="2" spans="1:9" ht="18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</row>
    <row r="3" spans="1:9" ht="18.7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</row>
    <row r="4" spans="1:9" ht="20.2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</row>
    <row r="5" spans="1:4" ht="16.5">
      <c r="A5" s="3"/>
      <c r="B5" s="4"/>
      <c r="C5" s="4"/>
      <c r="D5" s="4"/>
    </row>
    <row r="6" spans="1:9" s="7" customFormat="1" ht="15.75">
      <c r="A6" s="34" t="s">
        <v>3</v>
      </c>
      <c r="B6" s="35" t="s">
        <v>4</v>
      </c>
      <c r="C6" s="35" t="s">
        <v>5</v>
      </c>
      <c r="D6" s="6"/>
      <c r="E6" s="6"/>
      <c r="F6" s="6"/>
      <c r="G6" s="6"/>
      <c r="H6" s="6"/>
      <c r="I6" s="26"/>
    </row>
    <row r="7" spans="1:9" ht="142.5" customHeight="1">
      <c r="A7" s="34"/>
      <c r="B7" s="35"/>
      <c r="C7" s="35"/>
      <c r="D7" s="8" t="s">
        <v>6</v>
      </c>
      <c r="E7" s="6" t="s">
        <v>58</v>
      </c>
      <c r="F7" s="6" t="s">
        <v>56</v>
      </c>
      <c r="G7" s="6" t="s">
        <v>57</v>
      </c>
      <c r="H7" s="6" t="s">
        <v>7</v>
      </c>
      <c r="I7" s="6" t="s">
        <v>55</v>
      </c>
    </row>
    <row r="8" spans="1:9" s="11" customFormat="1" ht="15.75">
      <c r="A8" s="5">
        <v>1</v>
      </c>
      <c r="B8" s="5">
        <v>2</v>
      </c>
      <c r="C8" s="5">
        <v>3</v>
      </c>
      <c r="D8" s="5">
        <v>4</v>
      </c>
      <c r="E8" s="12">
        <v>5</v>
      </c>
      <c r="F8" s="12">
        <v>6</v>
      </c>
      <c r="G8" s="12">
        <v>7</v>
      </c>
      <c r="H8" s="12">
        <v>8</v>
      </c>
      <c r="I8" s="27">
        <v>9</v>
      </c>
    </row>
    <row r="9" spans="1:9" s="11" customFormat="1" ht="15.75">
      <c r="A9" s="32" t="s">
        <v>17</v>
      </c>
      <c r="B9" s="32"/>
      <c r="C9" s="32"/>
      <c r="D9" s="32"/>
      <c r="E9" s="15"/>
      <c r="F9" s="15"/>
      <c r="G9" s="15"/>
      <c r="H9" s="15"/>
      <c r="I9" s="31"/>
    </row>
    <row r="10" spans="1:9" ht="39.75" customHeight="1">
      <c r="A10" s="12"/>
      <c r="B10" s="13" t="s">
        <v>20</v>
      </c>
      <c r="C10" s="10" t="s">
        <v>21</v>
      </c>
      <c r="D10" s="17">
        <f aca="true" t="shared" si="0" ref="D10:D21">E10+F10+G10+H10</f>
        <v>8743.578</v>
      </c>
      <c r="E10" s="10">
        <v>7219.92</v>
      </c>
      <c r="F10" s="10">
        <v>162.329</v>
      </c>
      <c r="G10" s="10">
        <v>924.149</v>
      </c>
      <c r="H10" s="10">
        <v>437.18</v>
      </c>
      <c r="I10" s="13" t="s">
        <v>48</v>
      </c>
    </row>
    <row r="11" spans="1:9" ht="37.5" customHeight="1">
      <c r="A11" s="12"/>
      <c r="B11" s="13" t="s">
        <v>11</v>
      </c>
      <c r="C11" s="10" t="s">
        <v>21</v>
      </c>
      <c r="D11" s="17">
        <f t="shared" si="0"/>
        <v>10238.260999999999</v>
      </c>
      <c r="E11" s="10">
        <v>8454.14</v>
      </c>
      <c r="F11" s="10">
        <v>1272.205</v>
      </c>
      <c r="G11" s="10"/>
      <c r="H11" s="10">
        <v>511.916</v>
      </c>
      <c r="I11" s="13" t="s">
        <v>48</v>
      </c>
    </row>
    <row r="12" spans="1:9" ht="42.75" customHeight="1">
      <c r="A12" s="12"/>
      <c r="B12" s="13" t="s">
        <v>12</v>
      </c>
      <c r="C12" s="10" t="s">
        <v>22</v>
      </c>
      <c r="D12" s="30">
        <f t="shared" si="0"/>
        <v>1871.1229999999998</v>
      </c>
      <c r="E12" s="29">
        <v>1545.061</v>
      </c>
      <c r="F12" s="29">
        <v>232.505</v>
      </c>
      <c r="G12" s="29"/>
      <c r="H12" s="29">
        <v>93.557</v>
      </c>
      <c r="I12" s="13" t="s">
        <v>47</v>
      </c>
    </row>
    <row r="13" spans="1:9" ht="72" customHeight="1">
      <c r="A13" s="12"/>
      <c r="B13" s="13" t="s">
        <v>23</v>
      </c>
      <c r="C13" s="10" t="s">
        <v>24</v>
      </c>
      <c r="D13" s="30">
        <f t="shared" si="0"/>
        <v>12399.998</v>
      </c>
      <c r="E13" s="29">
        <v>10239.175</v>
      </c>
      <c r="F13" s="29">
        <v>1540.823</v>
      </c>
      <c r="G13" s="29"/>
      <c r="H13" s="29">
        <v>620</v>
      </c>
      <c r="I13" s="13" t="s">
        <v>49</v>
      </c>
    </row>
    <row r="14" spans="1:9" ht="47.25" customHeight="1">
      <c r="A14" s="12"/>
      <c r="B14" s="13" t="s">
        <v>25</v>
      </c>
      <c r="C14" s="10" t="s">
        <v>24</v>
      </c>
      <c r="D14" s="30">
        <f t="shared" si="0"/>
        <v>16447.898</v>
      </c>
      <c r="E14" s="29">
        <v>13581.686</v>
      </c>
      <c r="F14" s="29">
        <v>2043.815</v>
      </c>
      <c r="G14" s="29"/>
      <c r="H14" s="29">
        <v>822.397</v>
      </c>
      <c r="I14" s="13" t="s">
        <v>49</v>
      </c>
    </row>
    <row r="15" spans="1:9" ht="39" customHeight="1">
      <c r="A15" s="12"/>
      <c r="B15" s="13" t="s">
        <v>26</v>
      </c>
      <c r="C15" s="10" t="s">
        <v>27</v>
      </c>
      <c r="D15" s="30">
        <f t="shared" si="0"/>
        <v>885.259</v>
      </c>
      <c r="E15" s="29">
        <v>730.993</v>
      </c>
      <c r="F15" s="29">
        <v>110.002</v>
      </c>
      <c r="G15" s="29"/>
      <c r="H15" s="29">
        <v>44.264</v>
      </c>
      <c r="I15" s="13" t="s">
        <v>47</v>
      </c>
    </row>
    <row r="16" spans="1:9" ht="35.25" customHeight="1">
      <c r="A16" s="12"/>
      <c r="B16" s="13" t="s">
        <v>28</v>
      </c>
      <c r="C16" s="10" t="s">
        <v>29</v>
      </c>
      <c r="D16" s="30">
        <f t="shared" si="0"/>
        <v>1777.67</v>
      </c>
      <c r="E16" s="29">
        <v>1467.893</v>
      </c>
      <c r="F16" s="29">
        <v>220.893</v>
      </c>
      <c r="G16" s="29"/>
      <c r="H16" s="29">
        <v>88.884</v>
      </c>
      <c r="I16" s="13" t="s">
        <v>47</v>
      </c>
    </row>
    <row r="17" spans="1:9" ht="51.75" customHeight="1">
      <c r="A17" s="12"/>
      <c r="B17" s="13" t="s">
        <v>30</v>
      </c>
      <c r="C17" s="10" t="s">
        <v>27</v>
      </c>
      <c r="D17" s="30">
        <f t="shared" si="0"/>
        <v>856.279</v>
      </c>
      <c r="E17" s="29">
        <v>707.063</v>
      </c>
      <c r="F17" s="29">
        <v>106.401</v>
      </c>
      <c r="G17" s="29"/>
      <c r="H17" s="29">
        <v>42.815</v>
      </c>
      <c r="I17" s="13" t="s">
        <v>47</v>
      </c>
    </row>
    <row r="18" spans="1:9" ht="42.75" customHeight="1">
      <c r="A18" s="12"/>
      <c r="B18" s="13" t="s">
        <v>31</v>
      </c>
      <c r="C18" s="10" t="s">
        <v>27</v>
      </c>
      <c r="D18" s="30">
        <f t="shared" si="0"/>
        <v>947.293</v>
      </c>
      <c r="E18" s="10">
        <v>782.217</v>
      </c>
      <c r="F18" s="10">
        <v>117.71</v>
      </c>
      <c r="G18" s="10"/>
      <c r="H18" s="10">
        <v>47.366</v>
      </c>
      <c r="I18" s="13" t="s">
        <v>47</v>
      </c>
    </row>
    <row r="19" spans="1:9" ht="36.75" customHeight="1">
      <c r="A19" s="12"/>
      <c r="B19" s="13" t="s">
        <v>32</v>
      </c>
      <c r="C19" s="10" t="s">
        <v>33</v>
      </c>
      <c r="D19" s="30">
        <f t="shared" si="0"/>
        <v>2137.311</v>
      </c>
      <c r="E19" s="29">
        <v>1750.744</v>
      </c>
      <c r="F19" s="29">
        <v>263.457</v>
      </c>
      <c r="G19" s="29"/>
      <c r="H19" s="29">
        <v>123.11</v>
      </c>
      <c r="I19" s="13" t="s">
        <v>47</v>
      </c>
    </row>
    <row r="20" spans="1:9" ht="40.5" customHeight="1">
      <c r="A20" s="12"/>
      <c r="B20" s="13" t="s">
        <v>34</v>
      </c>
      <c r="C20" s="10" t="s">
        <v>33</v>
      </c>
      <c r="D20" s="30">
        <f t="shared" si="0"/>
        <v>2449.652</v>
      </c>
      <c r="E20" s="29">
        <v>2022.23</v>
      </c>
      <c r="F20" s="29">
        <v>304.311</v>
      </c>
      <c r="G20" s="29"/>
      <c r="H20" s="29">
        <v>123.111</v>
      </c>
      <c r="I20" s="13" t="s">
        <v>47</v>
      </c>
    </row>
    <row r="21" spans="1:9" ht="48.75" customHeight="1">
      <c r="A21" s="12"/>
      <c r="B21" s="13" t="s">
        <v>36</v>
      </c>
      <c r="C21" s="10" t="s">
        <v>27</v>
      </c>
      <c r="D21" s="30">
        <f t="shared" si="0"/>
        <v>443.501</v>
      </c>
      <c r="E21" s="29">
        <v>366.186</v>
      </c>
      <c r="F21" s="29">
        <v>55.104</v>
      </c>
      <c r="G21" s="29"/>
      <c r="H21" s="29">
        <v>22.211</v>
      </c>
      <c r="I21" s="13" t="s">
        <v>47</v>
      </c>
    </row>
    <row r="22" spans="1:9" ht="30" customHeight="1">
      <c r="A22" s="12"/>
      <c r="B22" s="9" t="s">
        <v>37</v>
      </c>
      <c r="C22" s="10"/>
      <c r="D22" s="19">
        <f>SUM(D10:D21)</f>
        <v>59197.823</v>
      </c>
      <c r="E22" s="19">
        <f>SUM(E10:E21)</f>
        <v>48867.308000000005</v>
      </c>
      <c r="F22" s="19">
        <f>SUM(F10:F21)</f>
        <v>6429.555</v>
      </c>
      <c r="G22" s="19">
        <f>SUM(G10:G21)</f>
        <v>924.149</v>
      </c>
      <c r="H22" s="19">
        <f>SUM(H10:H21)</f>
        <v>2976.811</v>
      </c>
      <c r="I22" s="13"/>
    </row>
    <row r="23" spans="1:9" ht="15.75">
      <c r="A23" s="32" t="s">
        <v>38</v>
      </c>
      <c r="B23" s="32"/>
      <c r="C23" s="32"/>
      <c r="D23" s="32"/>
      <c r="E23" s="20"/>
      <c r="F23" s="20"/>
      <c r="G23" s="20"/>
      <c r="H23" s="20"/>
      <c r="I23" s="23"/>
    </row>
    <row r="24" spans="1:9" ht="53.25" customHeight="1">
      <c r="A24" s="12"/>
      <c r="B24" s="13" t="s">
        <v>40</v>
      </c>
      <c r="C24" s="10" t="s">
        <v>41</v>
      </c>
      <c r="D24" s="17">
        <f>E24+F24+G24+H24</f>
        <v>1539.936</v>
      </c>
      <c r="E24" s="29">
        <v>731.468</v>
      </c>
      <c r="F24" s="29">
        <v>365.734</v>
      </c>
      <c r="G24" s="29">
        <v>365.734</v>
      </c>
      <c r="H24" s="29">
        <v>77</v>
      </c>
      <c r="I24" s="13" t="s">
        <v>53</v>
      </c>
    </row>
    <row r="25" spans="1:9" ht="15.75">
      <c r="A25" s="12"/>
      <c r="B25" s="9" t="s">
        <v>44</v>
      </c>
      <c r="C25" s="10"/>
      <c r="D25" s="22">
        <f>D24</f>
        <v>1539.936</v>
      </c>
      <c r="E25" s="22">
        <f>E24</f>
        <v>731.468</v>
      </c>
      <c r="F25" s="29">
        <v>365.734</v>
      </c>
      <c r="G25" s="29">
        <v>365.734</v>
      </c>
      <c r="H25" s="29">
        <v>77</v>
      </c>
      <c r="I25" s="23"/>
    </row>
    <row r="28" spans="1:8" s="25" customFormat="1" ht="15.75">
      <c r="A28" s="24"/>
      <c r="B28" s="25" t="s">
        <v>45</v>
      </c>
      <c r="H28" s="25" t="s">
        <v>46</v>
      </c>
    </row>
  </sheetData>
  <sheetProtection/>
  <mergeCells count="8">
    <mergeCell ref="A9:D9"/>
    <mergeCell ref="A23:D23"/>
    <mergeCell ref="A3:I3"/>
    <mergeCell ref="A2:I2"/>
    <mergeCell ref="A4:I4"/>
    <mergeCell ref="A6:A7"/>
    <mergeCell ref="B6:B7"/>
    <mergeCell ref="C6:C7"/>
  </mergeCells>
  <printOptions/>
  <pageMargins left="0.15748031496062992" right="0.15748031496062992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2013-02-17T19:56:15Z</dcterms:created>
  <dcterms:modified xsi:type="dcterms:W3CDTF">2013-02-17T19:58:20Z</dcterms:modified>
  <cp:category/>
  <cp:version/>
  <cp:contentType/>
  <cp:contentStatus/>
</cp:coreProperties>
</file>